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40" windowWidth="21015" windowHeight="12465"/>
  </bookViews>
  <sheets>
    <sheet name="Futtermenge" sheetId="13" r:id="rId1"/>
  </sheets>
  <calcPr calcId="125725"/>
</workbook>
</file>

<file path=xl/calcChain.xml><?xml version="1.0" encoding="utf-8"?>
<calcChain xmlns="http://schemas.openxmlformats.org/spreadsheetml/2006/main">
  <c r="E22" i="13"/>
  <c r="I22" s="1"/>
  <c r="D22"/>
  <c r="C22"/>
  <c r="J20"/>
  <c r="E20"/>
  <c r="H20" s="1"/>
  <c r="E19"/>
  <c r="I19" s="1"/>
  <c r="I13"/>
  <c r="H13"/>
  <c r="E12"/>
  <c r="D12"/>
  <c r="C12"/>
  <c r="E11"/>
  <c r="I10"/>
  <c r="H10"/>
  <c r="E10"/>
  <c r="E9"/>
  <c r="E8"/>
  <c r="E7"/>
  <c r="E6"/>
  <c r="H19" l="1"/>
  <c r="K20"/>
  <c r="H22"/>
  <c r="H23" s="1"/>
  <c r="H12" s="1"/>
  <c r="K19"/>
  <c r="K22"/>
  <c r="K23"/>
  <c r="K24"/>
  <c r="K25" s="1"/>
  <c r="J19"/>
  <c r="J23" s="1"/>
  <c r="I20"/>
  <c r="I24" s="1"/>
  <c r="I25" s="1"/>
  <c r="J22"/>
  <c r="J24"/>
  <c r="I23"/>
  <c r="I12" s="1"/>
  <c r="H16" l="1"/>
  <c r="H17" s="1"/>
  <c r="H14"/>
  <c r="H15" s="1"/>
  <c r="I16"/>
  <c r="I17" s="1"/>
  <c r="I14"/>
  <c r="I15" s="1"/>
  <c r="H24"/>
  <c r="H25" s="1"/>
  <c r="J25"/>
</calcChain>
</file>

<file path=xl/sharedStrings.xml><?xml version="1.0" encoding="utf-8"?>
<sst xmlns="http://schemas.openxmlformats.org/spreadsheetml/2006/main" count="39" uniqueCount="35">
  <si>
    <t xml:space="preserve">Auswahl </t>
  </si>
  <si>
    <t>A</t>
  </si>
  <si>
    <t>B</t>
  </si>
  <si>
    <t>Volk Nummer</t>
  </si>
  <si>
    <t>Dadant 
Weymouthkiefer</t>
  </si>
  <si>
    <t>Dadant Fichte</t>
  </si>
  <si>
    <t>Volk 1</t>
  </si>
  <si>
    <t>Volk 2</t>
  </si>
  <si>
    <t>Varroaboden</t>
  </si>
  <si>
    <t>Anzahl Rähmchen</t>
  </si>
  <si>
    <t>Brutraumzarge</t>
  </si>
  <si>
    <t>Anzahl Bienen 
ca. 1400/Rähmchenseite</t>
  </si>
  <si>
    <t>Futtertasche</t>
  </si>
  <si>
    <t>Gewicht (erste Seite)</t>
  </si>
  <si>
    <t>Fluglochkeil</t>
  </si>
  <si>
    <t>Gewicht (zweite Seite)</t>
  </si>
  <si>
    <t>Innendeckel</t>
  </si>
  <si>
    <t>Gesamtgewicht (Aktuell)</t>
  </si>
  <si>
    <t>Außendeckel</t>
  </si>
  <si>
    <t>Summe Beute Leer</t>
  </si>
  <si>
    <t>Aktuelle Futtermenge in kg</t>
  </si>
  <si>
    <t>Fütter benötigt</t>
  </si>
  <si>
    <t>Futter Differenz</t>
  </si>
  <si>
    <t>Menge in Sirup (*1,40)</t>
  </si>
  <si>
    <t>Prozent</t>
  </si>
  <si>
    <t>Bruch</t>
  </si>
  <si>
    <t>Rähmchen ausgebaut</t>
  </si>
  <si>
    <t>Rähmchen mit Honig</t>
  </si>
  <si>
    <t>Bienengewicht</t>
  </si>
  <si>
    <t>Gesamtgewicht (ohne Honig)</t>
  </si>
  <si>
    <t>Gesamtgewicht (max möglich)</t>
  </si>
  <si>
    <t>Futtermenge (max möglich)</t>
  </si>
  <si>
    <t xml:space="preserve">  </t>
  </si>
  <si>
    <t>Legende:</t>
  </si>
  <si>
    <t>Eingabe erforderlich</t>
  </si>
</sst>
</file>

<file path=xl/styles.xml><?xml version="1.0" encoding="utf-8"?>
<styleSheet xmlns="http://schemas.openxmlformats.org/spreadsheetml/2006/main">
  <numFmts count="1">
    <numFmt numFmtId="167" formatCode="#\ ?/3"/>
  </numFmts>
  <fonts count="7">
    <font>
      <sz val="11"/>
      <color rgb="FF000000"/>
      <name val="Calibri"/>
    </font>
    <font>
      <b/>
      <sz val="11"/>
      <color rgb="FF000000"/>
      <name val="Calibri"/>
    </font>
    <font>
      <sz val="11"/>
      <color rgb="FF3F3F76"/>
      <name val="Calibri"/>
    </font>
    <font>
      <sz val="11"/>
      <color rgb="FF9C6500"/>
      <name val="Calibri"/>
    </font>
    <font>
      <sz val="11"/>
      <name val="Calibri"/>
    </font>
    <font>
      <sz val="11"/>
      <color rgb="FFFFFFFF"/>
      <name val="Calibri"/>
    </font>
    <font>
      <b/>
      <u/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1" xfId="0" applyFont="1" applyBorder="1"/>
    <xf numFmtId="0" fontId="0" fillId="2" borderId="0" xfId="0" applyFont="1" applyFill="1" applyBorder="1"/>
    <xf numFmtId="0" fontId="2" fillId="3" borderId="2" xfId="0" applyFont="1" applyFill="1" applyBorder="1"/>
    <xf numFmtId="0" fontId="3" fillId="4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 applyAlignment="1">
      <alignment wrapText="1"/>
    </xf>
    <xf numFmtId="0" fontId="0" fillId="6" borderId="0" xfId="0" applyFont="1" applyFill="1" applyBorder="1"/>
    <xf numFmtId="0" fontId="0" fillId="7" borderId="0" xfId="0" applyFont="1" applyFill="1" applyBorder="1"/>
    <xf numFmtId="0" fontId="0" fillId="6" borderId="0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/>
    <xf numFmtId="0" fontId="2" fillId="3" borderId="3" xfId="0" applyFont="1" applyFill="1" applyBorder="1"/>
    <xf numFmtId="0" fontId="0" fillId="7" borderId="0" xfId="0" applyFont="1" applyFill="1" applyBorder="1"/>
    <xf numFmtId="0" fontId="1" fillId="6" borderId="4" xfId="0" applyFont="1" applyFill="1" applyBorder="1"/>
    <xf numFmtId="0" fontId="1" fillId="6" borderId="4" xfId="0" applyFont="1" applyFill="1" applyBorder="1"/>
    <xf numFmtId="0" fontId="0" fillId="0" borderId="1" xfId="0" applyFont="1" applyBorder="1"/>
    <xf numFmtId="0" fontId="1" fillId="0" borderId="1" xfId="0" applyFont="1" applyBorder="1"/>
    <xf numFmtId="0" fontId="6" fillId="0" borderId="1" xfId="0" applyFont="1" applyBorder="1"/>
    <xf numFmtId="10" fontId="0" fillId="0" borderId="1" xfId="0" applyNumberFormat="1" applyFont="1" applyBorder="1"/>
    <xf numFmtId="167" fontId="1" fillId="0" borderId="1" xfId="0" applyNumberFormat="1" applyFont="1" applyBorder="1"/>
    <xf numFmtId="0" fontId="0" fillId="7" borderId="4" xfId="0" applyFont="1" applyFill="1" applyBorder="1"/>
    <xf numFmtId="0" fontId="0" fillId="0" borderId="1" xfId="0" applyBorder="1"/>
    <xf numFmtId="0" fontId="3" fillId="4" borderId="0" xfId="0" applyFont="1" applyFill="1" applyBorder="1" applyAlignment="1">
      <alignment horizontal="center"/>
    </xf>
    <xf numFmtId="0" fontId="4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65"/>
  <sheetViews>
    <sheetView tabSelected="1" workbookViewId="0">
      <selection activeCell="M7" sqref="M7"/>
    </sheetView>
  </sheetViews>
  <sheetFormatPr baseColWidth="10" defaultColWidth="17.28515625" defaultRowHeight="15" customHeight="1"/>
  <cols>
    <col min="1" max="1" width="10.7109375" customWidth="1"/>
    <col min="2" max="2" width="28.140625" customWidth="1"/>
    <col min="3" max="3" width="16.140625" customWidth="1"/>
    <col min="4" max="4" width="13.28515625" customWidth="1"/>
    <col min="5" max="6" width="10.7109375" customWidth="1"/>
    <col min="7" max="7" width="28.140625" customWidth="1"/>
    <col min="8" max="12" width="10.7109375" customWidth="1"/>
    <col min="13" max="13" width="25.5703125" customWidth="1"/>
    <col min="14" max="47" width="10.7109375" customWidth="1"/>
  </cols>
  <sheetData>
    <row r="1" spans="1:4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>
      <c r="A3" s="1"/>
      <c r="B3" s="2" t="s">
        <v>0</v>
      </c>
      <c r="C3" s="3" t="s">
        <v>1</v>
      </c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>
      <c r="A4" s="1"/>
      <c r="B4" s="2"/>
      <c r="C4" s="2" t="s">
        <v>1</v>
      </c>
      <c r="D4" s="2" t="s">
        <v>2</v>
      </c>
      <c r="E4" s="2"/>
      <c r="F4" s="1"/>
      <c r="G4" s="4"/>
      <c r="H4" s="23" t="s">
        <v>3</v>
      </c>
      <c r="I4" s="24"/>
      <c r="J4" s="24"/>
      <c r="K4" s="2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8.5" customHeight="1">
      <c r="A5" s="1"/>
      <c r="B5" s="5"/>
      <c r="C5" s="6" t="s">
        <v>4</v>
      </c>
      <c r="D5" s="7" t="s">
        <v>5</v>
      </c>
      <c r="E5" s="7"/>
      <c r="F5" s="1"/>
      <c r="G5" s="4"/>
      <c r="H5" s="4" t="s">
        <v>6</v>
      </c>
      <c r="I5" s="4" t="s">
        <v>7</v>
      </c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>
      <c r="A6" s="1"/>
      <c r="B6" s="7" t="s">
        <v>8</v>
      </c>
      <c r="C6" s="8">
        <v>2.5</v>
      </c>
      <c r="D6" s="8">
        <v>2.5</v>
      </c>
      <c r="E6" s="9">
        <f t="shared" ref="E6:E12" si="0">IF($C$3=$C$4,C6,D6)</f>
        <v>2.5</v>
      </c>
      <c r="F6" s="1"/>
      <c r="G6" s="7" t="s">
        <v>9</v>
      </c>
      <c r="H6" s="10">
        <v>7</v>
      </c>
      <c r="I6" s="10">
        <v>10</v>
      </c>
      <c r="J6" s="10"/>
      <c r="K6" s="10"/>
      <c r="L6" s="1"/>
      <c r="M6" s="1"/>
      <c r="N6" s="2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30">
      <c r="A7" s="1"/>
      <c r="B7" s="7" t="s">
        <v>10</v>
      </c>
      <c r="C7" s="8">
        <v>5.9</v>
      </c>
      <c r="D7" s="8">
        <v>6.35</v>
      </c>
      <c r="E7" s="9">
        <f t="shared" si="0"/>
        <v>5.9</v>
      </c>
      <c r="F7" s="1"/>
      <c r="G7" s="6" t="s">
        <v>11</v>
      </c>
      <c r="H7" s="10">
        <v>9500</v>
      </c>
      <c r="I7" s="10">
        <v>16000</v>
      </c>
      <c r="J7" s="10"/>
      <c r="K7" s="1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>
      <c r="A8" s="1"/>
      <c r="B8" s="7" t="s">
        <v>12</v>
      </c>
      <c r="C8" s="8">
        <v>2</v>
      </c>
      <c r="D8" s="8">
        <v>2</v>
      </c>
      <c r="E8" s="9">
        <f t="shared" si="0"/>
        <v>2</v>
      </c>
      <c r="F8" s="1"/>
      <c r="G8" s="6" t="s">
        <v>13</v>
      </c>
      <c r="H8" s="11">
        <v>18.36</v>
      </c>
      <c r="I8" s="11">
        <v>23.85</v>
      </c>
      <c r="J8" s="10"/>
      <c r="K8" s="1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>
      <c r="A9" s="1"/>
      <c r="B9" s="7" t="s">
        <v>14</v>
      </c>
      <c r="C9" s="8">
        <v>0.09</v>
      </c>
      <c r="D9" s="8">
        <v>0.09</v>
      </c>
      <c r="E9" s="9">
        <f t="shared" si="0"/>
        <v>0.09</v>
      </c>
      <c r="F9" s="1"/>
      <c r="G9" s="6" t="s">
        <v>15</v>
      </c>
      <c r="H9" s="11">
        <v>15.68</v>
      </c>
      <c r="I9" s="11">
        <v>21.19</v>
      </c>
      <c r="J9" s="10"/>
      <c r="K9" s="1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>
      <c r="A10" s="1"/>
      <c r="B10" s="7" t="s">
        <v>16</v>
      </c>
      <c r="C10" s="8">
        <v>2</v>
      </c>
      <c r="D10" s="8">
        <v>2</v>
      </c>
      <c r="E10" s="9">
        <f t="shared" si="0"/>
        <v>2</v>
      </c>
      <c r="F10" s="1"/>
      <c r="G10" s="7" t="s">
        <v>17</v>
      </c>
      <c r="H10" s="12">
        <f t="shared" ref="H10:I10" si="1">H8+H9</f>
        <v>34.04</v>
      </c>
      <c r="I10" s="12">
        <f t="shared" si="1"/>
        <v>45.040000000000006</v>
      </c>
      <c r="J10" s="10"/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>
      <c r="A11" s="1"/>
      <c r="B11" s="7" t="s">
        <v>18</v>
      </c>
      <c r="C11" s="8">
        <v>2</v>
      </c>
      <c r="D11" s="8">
        <v>2</v>
      </c>
      <c r="E11" s="9">
        <f t="shared" si="0"/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5.75" customHeight="1">
      <c r="A12" s="1"/>
      <c r="B12" s="7" t="s">
        <v>19</v>
      </c>
      <c r="C12" s="13">
        <f t="shared" ref="C12:D12" si="2">SUM(C6:C11)</f>
        <v>14.49</v>
      </c>
      <c r="D12" s="13">
        <f t="shared" si="2"/>
        <v>14.94</v>
      </c>
      <c r="E12" s="9">
        <f t="shared" si="0"/>
        <v>14.49</v>
      </c>
      <c r="F12" s="1"/>
      <c r="G12" s="14" t="s">
        <v>20</v>
      </c>
      <c r="H12" s="15">
        <f t="shared" ref="H12:I12" si="3">H10-H23</f>
        <v>16.010000000000002</v>
      </c>
      <c r="I12" s="15">
        <f t="shared" si="3"/>
        <v>25.250000000000004</v>
      </c>
      <c r="J12" s="14"/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5.75" customHeight="1">
      <c r="A13" s="1"/>
      <c r="B13" s="1"/>
      <c r="C13" s="1"/>
      <c r="D13" s="1"/>
      <c r="E13" s="1"/>
      <c r="F13" s="1"/>
      <c r="G13" s="1" t="s">
        <v>21</v>
      </c>
      <c r="H13" s="16">
        <f t="shared" ref="H13:I13" si="4">H6*2.4</f>
        <v>16.8</v>
      </c>
      <c r="I13" s="16">
        <f t="shared" si="4"/>
        <v>24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>
      <c r="A14" s="1"/>
      <c r="B14" s="1"/>
      <c r="C14" s="1"/>
      <c r="D14" s="1"/>
      <c r="E14" s="1"/>
      <c r="F14" s="1"/>
      <c r="G14" s="1" t="s">
        <v>22</v>
      </c>
      <c r="H14" s="17">
        <f t="shared" ref="H14:I14" si="5">H13-H12</f>
        <v>0.78999999999999915</v>
      </c>
      <c r="I14" s="17">
        <f t="shared" si="5"/>
        <v>-1.2500000000000036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>
      <c r="A15" s="1"/>
      <c r="B15" s="1"/>
      <c r="C15" s="1"/>
      <c r="D15" s="1"/>
      <c r="E15" s="1"/>
      <c r="F15" s="1"/>
      <c r="G15" s="1" t="s">
        <v>23</v>
      </c>
      <c r="H15" s="18">
        <f t="shared" ref="H15:I15" si="6">H14*1.4</f>
        <v>1.1059999999999988</v>
      </c>
      <c r="I15" s="18">
        <f t="shared" si="6"/>
        <v>-1.7500000000000049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>
      <c r="A16" s="1"/>
      <c r="B16" s="1"/>
      <c r="C16" s="1"/>
      <c r="D16" s="1"/>
      <c r="E16" s="1"/>
      <c r="F16" s="1"/>
      <c r="G16" s="1" t="s">
        <v>24</v>
      </c>
      <c r="H16" s="19">
        <f t="shared" ref="H16:I16" si="7">H12/H13</f>
        <v>0.95297619047619053</v>
      </c>
      <c r="I16" s="19">
        <f t="shared" si="7"/>
        <v>1.0520833333333335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>
      <c r="A17" s="1"/>
      <c r="B17" s="1"/>
      <c r="C17" s="1"/>
      <c r="D17" s="1"/>
      <c r="E17" s="1"/>
      <c r="F17" s="1"/>
      <c r="G17" s="1" t="s">
        <v>25</v>
      </c>
      <c r="H17" s="20">
        <f t="shared" ref="H17:I17" si="8">H16</f>
        <v>0.95297619047619053</v>
      </c>
      <c r="I17" s="20">
        <f t="shared" si="8"/>
        <v>1.0520833333333335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5.75" customHeight="1">
      <c r="A19" s="1"/>
      <c r="B19" s="7" t="s">
        <v>26</v>
      </c>
      <c r="C19" s="8">
        <v>0.37</v>
      </c>
      <c r="D19" s="8">
        <v>0.37</v>
      </c>
      <c r="E19" s="9">
        <f t="shared" ref="E19:E20" si="9">IF($C$3=$C$4,C19,D19)</f>
        <v>0.37</v>
      </c>
      <c r="F19" s="1"/>
      <c r="G19" s="7" t="s">
        <v>26</v>
      </c>
      <c r="H19" s="21">
        <f t="shared" ref="H19:K19" si="10">H6*$E$19</f>
        <v>2.59</v>
      </c>
      <c r="I19" s="21">
        <f t="shared" si="10"/>
        <v>3.7</v>
      </c>
      <c r="J19" s="21">
        <f t="shared" si="10"/>
        <v>0</v>
      </c>
      <c r="K19" s="21">
        <f t="shared" si="10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6.5" customHeight="1">
      <c r="A20" s="1"/>
      <c r="B20" s="7" t="s">
        <v>27</v>
      </c>
      <c r="C20" s="8">
        <v>3.5</v>
      </c>
      <c r="D20" s="8">
        <v>3.5</v>
      </c>
      <c r="E20" s="9">
        <f t="shared" si="9"/>
        <v>3.5</v>
      </c>
      <c r="F20" s="1"/>
      <c r="G20" s="7" t="s">
        <v>27</v>
      </c>
      <c r="H20" s="21">
        <f t="shared" ref="H20:K20" si="11">H6*$E$20</f>
        <v>24.5</v>
      </c>
      <c r="I20" s="21">
        <f t="shared" si="11"/>
        <v>35</v>
      </c>
      <c r="J20" s="21">
        <f t="shared" si="11"/>
        <v>0</v>
      </c>
      <c r="K20" s="21">
        <f t="shared" si="1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75" customHeight="1">
      <c r="A21" s="1"/>
      <c r="B21" s="1"/>
      <c r="C21" s="1"/>
      <c r="D21" s="1"/>
      <c r="E21" s="1"/>
      <c r="F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.75" customHeight="1">
      <c r="A22" s="1"/>
      <c r="B22" s="7" t="s">
        <v>28</v>
      </c>
      <c r="C22" s="13">
        <f t="shared" ref="C22:D22" si="12">0.001/10</f>
        <v>1E-4</v>
      </c>
      <c r="D22" s="13">
        <f t="shared" si="12"/>
        <v>1E-4</v>
      </c>
      <c r="E22" s="9">
        <f>IF($C$3=$C$4,C22,D22)</f>
        <v>1E-4</v>
      </c>
      <c r="F22" s="1"/>
      <c r="G22" s="7" t="s">
        <v>28</v>
      </c>
      <c r="H22" s="21">
        <f t="shared" ref="H22:K22" si="13">$E$22*H7</f>
        <v>0.95000000000000007</v>
      </c>
      <c r="I22" s="21">
        <f t="shared" si="13"/>
        <v>1.6</v>
      </c>
      <c r="J22" s="21">
        <f t="shared" si="13"/>
        <v>0</v>
      </c>
      <c r="K22" s="21">
        <f t="shared" si="13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6.5" customHeight="1">
      <c r="A23" s="1"/>
      <c r="B23" s="1"/>
      <c r="C23" s="1"/>
      <c r="D23" s="1"/>
      <c r="E23" s="1"/>
      <c r="F23" s="1"/>
      <c r="G23" s="7" t="s">
        <v>29</v>
      </c>
      <c r="H23" s="21">
        <f t="shared" ref="H23:K23" si="14">$E$12+H19+H22</f>
        <v>18.029999999999998</v>
      </c>
      <c r="I23" s="21">
        <f t="shared" si="14"/>
        <v>19.790000000000003</v>
      </c>
      <c r="J23" s="21">
        <f t="shared" si="14"/>
        <v>14.49</v>
      </c>
      <c r="K23" s="21">
        <f t="shared" si="14"/>
        <v>14.49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6.5" customHeight="1">
      <c r="A24" s="1"/>
      <c r="B24" s="1"/>
      <c r="C24" s="1"/>
      <c r="D24" s="1"/>
      <c r="E24" s="1"/>
      <c r="F24" s="1"/>
      <c r="G24" s="7" t="s">
        <v>30</v>
      </c>
      <c r="H24" s="21">
        <f t="shared" ref="H24:K24" si="15">$E$12+H20+H22</f>
        <v>39.940000000000005</v>
      </c>
      <c r="I24" s="21">
        <f t="shared" si="15"/>
        <v>51.09</v>
      </c>
      <c r="J24" s="21">
        <f t="shared" si="15"/>
        <v>14.49</v>
      </c>
      <c r="K24" s="21">
        <f t="shared" si="15"/>
        <v>14.49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6.5" customHeight="1">
      <c r="A25" s="1"/>
      <c r="B25" s="1"/>
      <c r="C25" s="1"/>
      <c r="D25" s="1"/>
      <c r="E25" s="1"/>
      <c r="F25" s="1"/>
      <c r="G25" s="7" t="s">
        <v>31</v>
      </c>
      <c r="H25" s="21">
        <f t="shared" ref="H25:K25" si="16">H24-H23</f>
        <v>21.910000000000007</v>
      </c>
      <c r="I25" s="21">
        <f t="shared" si="16"/>
        <v>31.3</v>
      </c>
      <c r="J25" s="21">
        <f t="shared" si="16"/>
        <v>0</v>
      </c>
      <c r="K25" s="21">
        <f t="shared" si="16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>
      <c r="A28" s="1"/>
      <c r="B28" s="1"/>
      <c r="C28" s="1"/>
      <c r="D28" s="1"/>
      <c r="E28" s="1"/>
      <c r="F28" s="1"/>
      <c r="G28" s="1"/>
      <c r="H28" s="1" t="s">
        <v>32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>
      <c r="A32" s="1"/>
      <c r="B32" t="s">
        <v>33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>
      <c r="A34" s="1"/>
      <c r="B34" s="10" t="s">
        <v>34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</sheetData>
  <mergeCells count="1">
    <mergeCell ref="H4:K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Futtermenge</vt:lpstr>
    </vt:vector>
  </TitlesOfParts>
  <Company>fg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Windows User</cp:lastModifiedBy>
  <cp:lastPrinted>2015-08-10T16:03:26Z</cp:lastPrinted>
  <dcterms:created xsi:type="dcterms:W3CDTF">2010-12-16T10:34:50Z</dcterms:created>
  <dcterms:modified xsi:type="dcterms:W3CDTF">2015-11-07T12:49:18Z</dcterms:modified>
</cp:coreProperties>
</file>